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/>
  <xr:revisionPtr revIDLastSave="0" documentId="13_ncr:1_{6A96CCCD-3C08-4C3F-AD62-8AEF8F51D5D1}" xr6:coauthVersionLast="46" xr6:coauthVersionMax="46" xr10:uidLastSave="{00000000-0000-0000-0000-000000000000}"/>
  <bookViews>
    <workbookView xWindow="28680" yWindow="-120" windowWidth="29040" windowHeight="176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E18" i="1"/>
  <c r="O6" i="1"/>
  <c r="N6" i="1" s="1"/>
  <c r="M6" i="1" s="1"/>
  <c r="L6" i="1" s="1"/>
  <c r="C10" i="1" s="1"/>
  <c r="C15" i="1" l="1"/>
  <c r="C16" i="1" s="1"/>
  <c r="E22" i="1" l="1"/>
  <c r="E23" i="1" s="1"/>
  <c r="E24" i="1"/>
  <c r="E25" i="1" s="1"/>
  <c r="E19" i="1"/>
  <c r="E20" i="1"/>
  <c r="E21" i="1" s="1"/>
</calcChain>
</file>

<file path=xl/sharedStrings.xml><?xml version="1.0" encoding="utf-8"?>
<sst xmlns="http://schemas.openxmlformats.org/spreadsheetml/2006/main" count="76" uniqueCount="45">
  <si>
    <t>K</t>
  </si>
  <si>
    <t>Tt (°C)</t>
  </si>
  <si>
    <t>°C</t>
  </si>
  <si>
    <t>Tr (°C)</t>
  </si>
  <si>
    <t>Trum (°C)</t>
  </si>
  <si>
    <t>n</t>
  </si>
  <si>
    <t>P=</t>
  </si>
  <si>
    <t>W/m</t>
  </si>
  <si>
    <t>Effekt</t>
  </si>
  <si>
    <t>W</t>
  </si>
  <si>
    <t>Vikt (tom)</t>
  </si>
  <si>
    <t>kg</t>
  </si>
  <si>
    <t>Flöde</t>
  </si>
  <si>
    <t>l/s</t>
  </si>
  <si>
    <t>Volym</t>
  </si>
  <si>
    <t>l</t>
  </si>
  <si>
    <t>Pulsar, EN 14037-1, 2016-06-09</t>
  </si>
  <si>
    <t>Panel med 15mm rör, 30mm isolering</t>
  </si>
  <si>
    <t>L=1195, B=595</t>
  </si>
  <si>
    <t>L=1795, B=595</t>
  </si>
  <si>
    <t>L=2395, B=595</t>
  </si>
  <si>
    <t>L=2995, B=595</t>
  </si>
  <si>
    <t>Effekten hos Pulsar har bestämts i enlighet med EN 14037 standard:</t>
  </si>
  <si>
    <t>Q = K • (ΔTm)n Q = Effekt W/m</t>
  </si>
  <si>
    <t>K = värmekoeficcient = 3,28086 W/m</t>
  </si>
  <si>
    <t>ΔTm = differens mellan medelvattentempertaturen och rumstemperaturen</t>
  </si>
  <si>
    <t>n = värmeexponent = 1,1536</t>
  </si>
  <si>
    <t>Antal meter</t>
  </si>
  <si>
    <t>m</t>
  </si>
  <si>
    <t>Total effekt</t>
  </si>
  <si>
    <t>Totalt flöde</t>
  </si>
  <si>
    <t>vid seriekopplade paneler</t>
  </si>
  <si>
    <t>Upphängning</t>
  </si>
  <si>
    <t>KIT-A</t>
  </si>
  <si>
    <t>PFEPRESS</t>
  </si>
  <si>
    <t>Presskoppl (2st)</t>
  </si>
  <si>
    <t>Förzinkad kätting</t>
  </si>
  <si>
    <t>KÄTTING</t>
  </si>
  <si>
    <t>Artikelkod</t>
  </si>
  <si>
    <t>Antal/panel</t>
  </si>
  <si>
    <t>Min flöde</t>
  </si>
  <si>
    <t>Pulsar P.IX1</t>
  </si>
  <si>
    <t>Pulsar P.IX2</t>
  </si>
  <si>
    <t>Pulsar P.IX3</t>
  </si>
  <si>
    <t>Pulsar P.IX4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</si>
</sst>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;;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 indent="4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3" xfId="0" applyFill="1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6" xfId="0" applyFill="1" applyBorder="1" applyProtection="1"/>
    <xf numFmtId="0" fontId="1" fillId="0" borderId="0" xfId="0" applyFont="1" applyProtection="1"/>
    <xf numFmtId="0" fontId="0" fillId="0" borderId="0" xfId="0" applyProtection="1"/>
    <xf numFmtId="0" fontId="0" fillId="0" borderId="0" xfId="0" applyFill="1" applyProtection="1"/>
    <xf numFmtId="0" fontId="2" fillId="0" borderId="0" xfId="0" applyFont="1" applyAlignment="1" applyProtection="1">
      <alignment horizontal="right"/>
    </xf>
    <xf numFmtId="1" fontId="2" fillId="0" borderId="0" xfId="0" applyNumberFormat="1" applyFont="1" applyAlignment="1" applyProtection="1">
      <alignment horizontal="right" indent="4"/>
    </xf>
    <xf numFmtId="0" fontId="2" fillId="0" borderId="0" xfId="0" applyFont="1" applyProtection="1"/>
    <xf numFmtId="0" fontId="0" fillId="0" borderId="0" xfId="0" applyAlignment="1" applyProtection="1">
      <alignment horizontal="right"/>
    </xf>
    <xf numFmtId="164" fontId="2" fillId="0" borderId="0" xfId="0" applyNumberFormat="1" applyFont="1" applyAlignment="1" applyProtection="1">
      <alignment horizontal="right" indent="4"/>
    </xf>
    <xf numFmtId="1" fontId="0" fillId="3" borderId="2" xfId="0" applyNumberFormat="1" applyFill="1" applyBorder="1" applyProtection="1"/>
    <xf numFmtId="0" fontId="0" fillId="0" borderId="1" xfId="0" applyFont="1" applyBorder="1" applyProtection="1"/>
    <xf numFmtId="0" fontId="0" fillId="3" borderId="2" xfId="0" applyFill="1" applyBorder="1" applyProtection="1"/>
    <xf numFmtId="164" fontId="0" fillId="3" borderId="5" xfId="0" applyNumberFormat="1" applyFill="1" applyBorder="1" applyProtection="1"/>
    <xf numFmtId="0" fontId="0" fillId="0" borderId="4" xfId="0" applyFont="1" applyBorder="1" applyProtection="1"/>
    <xf numFmtId="2" fontId="0" fillId="3" borderId="5" xfId="0" applyNumberFormat="1" applyFill="1" applyBorder="1" applyProtection="1"/>
    <xf numFmtId="1" fontId="2" fillId="2" borderId="0" xfId="0" applyNumberFormat="1" applyFont="1" applyFill="1" applyAlignment="1" applyProtection="1">
      <alignment horizontal="right" indent="4"/>
      <protection locked="0"/>
    </xf>
    <xf numFmtId="0" fontId="0" fillId="0" borderId="0" xfId="0" applyAlignment="1">
      <alignment horizontal="center"/>
    </xf>
    <xf numFmtId="164" fontId="0" fillId="2" borderId="0" xfId="0" applyNumberFormat="1" applyFill="1" applyProtection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9</xdr:col>
      <xdr:colOff>17145</xdr:colOff>
      <xdr:row>11</xdr:row>
      <xdr:rowOff>60660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04AFC19-7A2A-443C-B0E0-797562794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3225" y="85725"/>
          <a:ext cx="3228975" cy="1790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8"/>
  <sheetViews>
    <sheetView tabSelected="1" workbookViewId="0">
      <selection activeCell="C6" sqref="C6"/>
    </sheetView>
  </sheetViews>
  <sheetFormatPr defaultRowHeight="15" x14ac:dyDescent="0.25"/>
  <cols>
    <col min="1" max="1" width="2.42578125" customWidth="1"/>
    <col min="2" max="2" width="19.28515625" customWidth="1"/>
    <col min="3" max="3" width="16.7109375" customWidth="1"/>
    <col min="4" max="4" width="11.5703125" bestFit="1" customWidth="1"/>
    <col min="7" max="7" width="11.42578125" customWidth="1"/>
    <col min="11" max="11" width="50.28515625" customWidth="1"/>
    <col min="15" max="15" width="47.85546875" bestFit="1" customWidth="1"/>
  </cols>
  <sheetData>
    <row r="1" spans="2:15" ht="6.75" customHeight="1" x14ac:dyDescent="0.25"/>
    <row r="2" spans="2:15" x14ac:dyDescent="0.25">
      <c r="B2" s="12" t="s">
        <v>16</v>
      </c>
      <c r="C2" s="13"/>
      <c r="D2" s="13"/>
      <c r="E2" s="13"/>
      <c r="F2" s="13"/>
      <c r="G2" s="13"/>
      <c r="H2" s="13"/>
      <c r="I2" s="13"/>
    </row>
    <row r="3" spans="2:15" ht="15.75" customHeight="1" x14ac:dyDescent="0.25">
      <c r="B3" s="13" t="s">
        <v>17</v>
      </c>
      <c r="C3" s="13"/>
      <c r="D3" s="13"/>
      <c r="E3" s="13"/>
      <c r="F3" s="13"/>
      <c r="G3" s="13"/>
      <c r="H3" s="13"/>
      <c r="I3" s="13"/>
    </row>
    <row r="4" spans="2:15" ht="2.25" customHeight="1" x14ac:dyDescent="0.25">
      <c r="B4" s="12" t="s">
        <v>0</v>
      </c>
      <c r="C4" s="13">
        <v>3.2808600000000001</v>
      </c>
      <c r="D4" s="13"/>
      <c r="E4" s="13"/>
      <c r="F4" s="13"/>
      <c r="G4" s="13"/>
      <c r="H4" s="12"/>
      <c r="I4" s="13"/>
    </row>
    <row r="5" spans="2:15" x14ac:dyDescent="0.25">
      <c r="B5" s="12"/>
      <c r="C5" s="13"/>
      <c r="D5" s="13"/>
      <c r="E5" s="13"/>
      <c r="F5" s="13"/>
      <c r="G5" s="13"/>
      <c r="H5" s="12"/>
      <c r="I5" s="13"/>
    </row>
    <row r="6" spans="2:15" x14ac:dyDescent="0.25">
      <c r="B6" s="12" t="s">
        <v>1</v>
      </c>
      <c r="C6" s="1">
        <v>55</v>
      </c>
      <c r="D6" s="14" t="s">
        <v>2</v>
      </c>
      <c r="E6" s="13"/>
      <c r="F6" s="13"/>
      <c r="G6" s="13"/>
      <c r="H6" s="12"/>
      <c r="I6" s="14"/>
      <c r="L6" s="29">
        <f>IF((C6)&lt;40,68,M6)</f>
        <v>47</v>
      </c>
      <c r="M6" s="29">
        <f>IF((C6)&lt;50,53,N6)</f>
        <v>47</v>
      </c>
      <c r="N6" s="29">
        <f>IF((C6)&lt;60,47,O6)</f>
        <v>47</v>
      </c>
      <c r="O6" s="29">
        <f>IF((C6)&lt;70,41,36)</f>
        <v>41</v>
      </c>
    </row>
    <row r="7" spans="2:15" x14ac:dyDescent="0.25">
      <c r="B7" s="12" t="s">
        <v>3</v>
      </c>
      <c r="C7" s="1">
        <v>30</v>
      </c>
      <c r="D7" s="14" t="s">
        <v>2</v>
      </c>
      <c r="E7" s="13"/>
      <c r="F7" s="13"/>
      <c r="G7" s="13"/>
      <c r="H7" s="12"/>
      <c r="I7" s="14"/>
    </row>
    <row r="8" spans="2:15" x14ac:dyDescent="0.25">
      <c r="B8" s="12" t="s">
        <v>4</v>
      </c>
      <c r="C8" s="1">
        <v>18</v>
      </c>
      <c r="D8" s="14" t="s">
        <v>2</v>
      </c>
      <c r="E8" s="13"/>
      <c r="F8" s="13"/>
      <c r="G8" s="13"/>
      <c r="H8" s="12"/>
      <c r="I8" s="14"/>
    </row>
    <row r="9" spans="2:15" x14ac:dyDescent="0.25">
      <c r="B9" s="12" t="s">
        <v>12</v>
      </c>
      <c r="C9" s="1"/>
      <c r="D9" s="14"/>
      <c r="E9" s="13"/>
      <c r="F9" s="13"/>
      <c r="G9" s="13"/>
      <c r="H9" s="12"/>
      <c r="I9" s="14"/>
    </row>
    <row r="10" spans="2:15" x14ac:dyDescent="0.25">
      <c r="B10" s="12" t="s">
        <v>40</v>
      </c>
      <c r="C10" s="28">
        <f>+L6/3600</f>
        <v>1.3055555555555556E-2</v>
      </c>
      <c r="D10" s="14" t="s">
        <v>13</v>
      </c>
      <c r="E10" s="13"/>
      <c r="F10" s="13"/>
      <c r="G10" s="13"/>
      <c r="H10" s="12"/>
      <c r="I10" s="14"/>
    </row>
    <row r="11" spans="2:15" ht="12.75" customHeight="1" x14ac:dyDescent="0.25">
      <c r="B11" s="12" t="s">
        <v>5</v>
      </c>
      <c r="C11" s="13">
        <v>1.1536</v>
      </c>
      <c r="D11" s="14" t="s">
        <v>2</v>
      </c>
      <c r="E11" s="13"/>
      <c r="F11" s="13"/>
      <c r="G11" s="13"/>
      <c r="H11" s="12"/>
      <c r="I11" s="14"/>
    </row>
    <row r="12" spans="2:15" x14ac:dyDescent="0.25">
      <c r="B12" s="13"/>
      <c r="C12" s="13"/>
      <c r="D12" s="13"/>
      <c r="E12" s="13"/>
      <c r="F12" s="13"/>
      <c r="G12" s="13"/>
      <c r="H12" s="13"/>
      <c r="I12" s="13"/>
    </row>
    <row r="13" spans="2:15" ht="18.75" x14ac:dyDescent="0.3">
      <c r="B13" s="15" t="s">
        <v>6</v>
      </c>
      <c r="C13" s="16">
        <f>C4*((C6+C7)/2-C8)^C11</f>
        <v>131.38013191780573</v>
      </c>
      <c r="D13" s="17" t="s">
        <v>7</v>
      </c>
      <c r="E13" s="13"/>
      <c r="F13" s="13"/>
      <c r="G13" s="13"/>
      <c r="H13" s="13"/>
      <c r="I13" s="18"/>
      <c r="J13" s="2"/>
      <c r="K13" s="3"/>
    </row>
    <row r="14" spans="2:15" ht="18.75" x14ac:dyDescent="0.3">
      <c r="B14" s="15" t="s">
        <v>27</v>
      </c>
      <c r="C14" s="26">
        <v>153</v>
      </c>
      <c r="D14" s="17" t="s">
        <v>28</v>
      </c>
      <c r="E14" s="13"/>
      <c r="F14" s="13"/>
      <c r="G14" s="13"/>
      <c r="H14" s="13"/>
      <c r="I14" s="18"/>
      <c r="J14" s="2"/>
      <c r="K14" s="3"/>
    </row>
    <row r="15" spans="2:15" ht="18.75" x14ac:dyDescent="0.3">
      <c r="B15" s="15" t="s">
        <v>29</v>
      </c>
      <c r="C15" s="16">
        <f>+C13*C14</f>
        <v>20101.160183424276</v>
      </c>
      <c r="D15" s="17" t="s">
        <v>9</v>
      </c>
      <c r="E15" s="13"/>
      <c r="F15" s="13"/>
      <c r="G15" s="13"/>
      <c r="H15" s="13"/>
      <c r="I15" s="18"/>
      <c r="J15" s="2"/>
      <c r="K15" s="3"/>
    </row>
    <row r="16" spans="2:15" ht="18.75" x14ac:dyDescent="0.3">
      <c r="B16" s="15" t="s">
        <v>30</v>
      </c>
      <c r="C16" s="19">
        <f>+C15*0.86/(C$6-C$7)/3600</f>
        <v>0.19207775286383197</v>
      </c>
      <c r="D16" s="17" t="s">
        <v>13</v>
      </c>
      <c r="E16" s="13" t="s">
        <v>31</v>
      </c>
      <c r="F16" s="13"/>
      <c r="G16" s="13"/>
      <c r="H16" s="13"/>
      <c r="I16" s="18"/>
      <c r="J16" s="2"/>
      <c r="K16" s="3"/>
    </row>
    <row r="17" spans="2:9" x14ac:dyDescent="0.25">
      <c r="B17" s="13"/>
      <c r="C17" s="13"/>
      <c r="D17" s="13"/>
      <c r="E17" s="13"/>
      <c r="F17" s="13"/>
      <c r="G17" s="13"/>
      <c r="H17" s="13"/>
      <c r="I17" s="13"/>
    </row>
    <row r="18" spans="2:9" x14ac:dyDescent="0.25">
      <c r="B18" s="4" t="s">
        <v>41</v>
      </c>
      <c r="C18" s="5" t="s">
        <v>18</v>
      </c>
      <c r="D18" s="5" t="s">
        <v>8</v>
      </c>
      <c r="E18" s="20">
        <f>+C$13*1.2</f>
        <v>157.65615830136687</v>
      </c>
      <c r="F18" s="6" t="s">
        <v>9</v>
      </c>
      <c r="G18" s="21" t="s">
        <v>10</v>
      </c>
      <c r="H18" s="22">
        <v>13.8</v>
      </c>
      <c r="I18" s="7" t="s">
        <v>11</v>
      </c>
    </row>
    <row r="19" spans="2:9" x14ac:dyDescent="0.25">
      <c r="B19" s="8"/>
      <c r="C19" s="9"/>
      <c r="D19" s="9" t="s">
        <v>12</v>
      </c>
      <c r="E19" s="23">
        <f>+E18*0.86/(C$6-C$7)/3600</f>
        <v>1.5064921793241724E-3</v>
      </c>
      <c r="F19" s="10" t="s">
        <v>13</v>
      </c>
      <c r="G19" s="24" t="s">
        <v>14</v>
      </c>
      <c r="H19" s="25">
        <v>1.3</v>
      </c>
      <c r="I19" s="11" t="s">
        <v>15</v>
      </c>
    </row>
    <row r="20" spans="2:9" x14ac:dyDescent="0.25">
      <c r="B20" s="4" t="s">
        <v>42</v>
      </c>
      <c r="C20" s="5" t="s">
        <v>19</v>
      </c>
      <c r="D20" s="5" t="s">
        <v>8</v>
      </c>
      <c r="E20" s="20">
        <f>+C$13*1.8</f>
        <v>236.48423745205031</v>
      </c>
      <c r="F20" s="6" t="s">
        <v>9</v>
      </c>
      <c r="G20" s="21" t="s">
        <v>10</v>
      </c>
      <c r="H20" s="22">
        <v>20.7</v>
      </c>
      <c r="I20" s="7" t="s">
        <v>11</v>
      </c>
    </row>
    <row r="21" spans="2:9" x14ac:dyDescent="0.25">
      <c r="B21" s="8"/>
      <c r="C21" s="9"/>
      <c r="D21" s="9" t="s">
        <v>12</v>
      </c>
      <c r="E21" s="23">
        <f>+E20*0.86/(C$6-C$7)/3600</f>
        <v>2.2597382689862589E-3</v>
      </c>
      <c r="F21" s="10" t="s">
        <v>13</v>
      </c>
      <c r="G21" s="24" t="s">
        <v>14</v>
      </c>
      <c r="H21" s="25">
        <v>2</v>
      </c>
      <c r="I21" s="11" t="s">
        <v>15</v>
      </c>
    </row>
    <row r="22" spans="2:9" x14ac:dyDescent="0.25">
      <c r="B22" s="4" t="s">
        <v>43</v>
      </c>
      <c r="C22" s="5" t="s">
        <v>20</v>
      </c>
      <c r="D22" s="5" t="s">
        <v>8</v>
      </c>
      <c r="E22" s="20">
        <f>+C$13*2.4</f>
        <v>315.31231660273374</v>
      </c>
      <c r="F22" s="6" t="s">
        <v>9</v>
      </c>
      <c r="G22" s="21" t="s">
        <v>10</v>
      </c>
      <c r="H22" s="22">
        <v>27.6</v>
      </c>
      <c r="I22" s="7" t="s">
        <v>11</v>
      </c>
    </row>
    <row r="23" spans="2:9" x14ac:dyDescent="0.25">
      <c r="B23" s="8"/>
      <c r="C23" s="9"/>
      <c r="D23" s="9" t="s">
        <v>12</v>
      </c>
      <c r="E23" s="23">
        <f>+E22*0.86/(C$6-C$7)/3600</f>
        <v>3.0129843586483448E-3</v>
      </c>
      <c r="F23" s="10" t="s">
        <v>13</v>
      </c>
      <c r="G23" s="24" t="s">
        <v>14</v>
      </c>
      <c r="H23" s="25">
        <v>2.8</v>
      </c>
      <c r="I23" s="11" t="s">
        <v>15</v>
      </c>
    </row>
    <row r="24" spans="2:9" x14ac:dyDescent="0.25">
      <c r="B24" s="4" t="s">
        <v>44</v>
      </c>
      <c r="C24" s="5" t="s">
        <v>21</v>
      </c>
      <c r="D24" s="5" t="s">
        <v>8</v>
      </c>
      <c r="E24" s="20">
        <f>+C$13*3</f>
        <v>394.14039575341718</v>
      </c>
      <c r="F24" s="6" t="s">
        <v>9</v>
      </c>
      <c r="G24" s="21" t="s">
        <v>10</v>
      </c>
      <c r="H24" s="22">
        <v>34.5</v>
      </c>
      <c r="I24" s="7" t="s">
        <v>11</v>
      </c>
    </row>
    <row r="25" spans="2:9" x14ac:dyDescent="0.25">
      <c r="B25" s="8"/>
      <c r="C25" s="9"/>
      <c r="D25" s="9" t="s">
        <v>12</v>
      </c>
      <c r="E25" s="23">
        <f>+E24*0.86/(C$6-C$7)/3600</f>
        <v>3.7662304483104311E-3</v>
      </c>
      <c r="F25" s="10" t="s">
        <v>13</v>
      </c>
      <c r="G25" s="24" t="s">
        <v>14</v>
      </c>
      <c r="H25" s="25">
        <v>3.5</v>
      </c>
      <c r="I25" s="11" t="s">
        <v>15</v>
      </c>
    </row>
    <row r="26" spans="2:9" x14ac:dyDescent="0.25">
      <c r="B26" s="13"/>
      <c r="C26" s="13"/>
      <c r="D26" s="13"/>
      <c r="E26" s="13"/>
      <c r="F26" s="13"/>
      <c r="G26" s="13"/>
      <c r="H26" s="13"/>
      <c r="I26" s="13"/>
    </row>
    <row r="27" spans="2:9" x14ac:dyDescent="0.25">
      <c r="B27" s="13"/>
      <c r="C27" s="13"/>
      <c r="D27" s="13"/>
      <c r="E27" s="13"/>
      <c r="F27" s="13"/>
      <c r="G27" s="13"/>
      <c r="H27" s="13"/>
      <c r="I27" s="13"/>
    </row>
    <row r="28" spans="2:9" x14ac:dyDescent="0.25">
      <c r="B28" s="13"/>
      <c r="C28" s="13"/>
      <c r="D28" s="13"/>
      <c r="E28" s="13"/>
      <c r="F28" s="13"/>
      <c r="G28" s="13"/>
      <c r="H28" s="13"/>
      <c r="I28" s="13"/>
    </row>
    <row r="29" spans="2:9" x14ac:dyDescent="0.25">
      <c r="B29" s="13" t="s">
        <v>22</v>
      </c>
      <c r="C29" s="13"/>
      <c r="D29" s="13"/>
      <c r="E29" s="13"/>
      <c r="F29" s="13"/>
      <c r="G29" s="13"/>
      <c r="H29" s="13"/>
      <c r="I29" s="13"/>
    </row>
    <row r="30" spans="2:9" x14ac:dyDescent="0.25">
      <c r="B30" s="13" t="s">
        <v>23</v>
      </c>
      <c r="C30" s="13"/>
      <c r="D30" s="13"/>
      <c r="E30" s="13"/>
      <c r="F30" s="13"/>
      <c r="G30" s="13"/>
      <c r="H30" s="13"/>
      <c r="I30" s="13"/>
    </row>
    <row r="31" spans="2:9" x14ac:dyDescent="0.25">
      <c r="B31" s="13" t="s">
        <v>24</v>
      </c>
      <c r="C31" s="13"/>
      <c r="D31" s="13"/>
      <c r="E31" s="13"/>
      <c r="F31" s="13"/>
      <c r="G31" s="13"/>
      <c r="H31" s="13"/>
      <c r="I31" s="13"/>
    </row>
    <row r="32" spans="2:9" x14ac:dyDescent="0.25">
      <c r="B32" s="13" t="s">
        <v>25</v>
      </c>
      <c r="C32" s="13"/>
      <c r="D32" s="13"/>
      <c r="E32" s="13"/>
      <c r="F32" s="13"/>
      <c r="G32" s="13"/>
      <c r="H32" s="13"/>
      <c r="I32" s="13"/>
    </row>
    <row r="33" spans="2:9" x14ac:dyDescent="0.25">
      <c r="B33" s="13" t="s">
        <v>26</v>
      </c>
      <c r="C33" s="13"/>
      <c r="D33" s="13"/>
      <c r="E33" s="13"/>
      <c r="F33" s="13"/>
      <c r="G33" s="13"/>
      <c r="H33" s="13"/>
      <c r="I33" s="13"/>
    </row>
    <row r="35" spans="2:9" x14ac:dyDescent="0.25">
      <c r="C35" s="27" t="s">
        <v>38</v>
      </c>
      <c r="D35" s="27" t="s">
        <v>39</v>
      </c>
    </row>
    <row r="36" spans="2:9" x14ac:dyDescent="0.25">
      <c r="B36" t="s">
        <v>32</v>
      </c>
      <c r="C36" s="27" t="s">
        <v>33</v>
      </c>
      <c r="D36" s="27">
        <v>1</v>
      </c>
    </row>
    <row r="37" spans="2:9" x14ac:dyDescent="0.25">
      <c r="B37" t="s">
        <v>36</v>
      </c>
      <c r="C37" s="27" t="s">
        <v>37</v>
      </c>
      <c r="D37" s="27">
        <v>4</v>
      </c>
    </row>
    <row r="38" spans="2:9" x14ac:dyDescent="0.25">
      <c r="B38" t="s">
        <v>35</v>
      </c>
      <c r="C38" s="27" t="s">
        <v>34</v>
      </c>
      <c r="D38" s="27">
        <v>1</v>
      </c>
    </row>
  </sheetData>
  <sheetProtection algorithmName="SHA-512" hashValue="Spf726PzFuYtsJM3oZaJZ/ou0LMrJsPrv7QhLtstGpz2q1fXPb9HZfPtatkLnpxBD3mckdraMJYU6/zGsY82jQ==" saltValue="Y309dEODCJQHqaXWtRgwqQ==" spinCount="100000" sheet="1" objects="1" scenario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2021-05-28T13:13:35Z</dcterms:modified>
</cp:coreProperties>
</file>